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8760" activeTab="1"/>
  </bookViews>
  <sheets>
    <sheet name="allegato A" sheetId="9" r:id="rId1"/>
    <sheet name="allegato B" sheetId="10" r:id="rId2"/>
    <sheet name="allegato C" sheetId="20" r:id="rId3"/>
    <sheet name="allegato D - totali i.e." sheetId="21" r:id="rId4"/>
    <sheet name="allegato " sheetId="19" r:id="rId5"/>
  </sheets>
  <definedNames>
    <definedName name="_xlnm.Print_Area" localSheetId="4">'allegato '!#REF!</definedName>
    <definedName name="_xlnm.Print_Area" localSheetId="0">'allegato A'!$A$1:$K$11</definedName>
    <definedName name="_xlnm.Print_Area" localSheetId="1">'allegato B'!$A$1:$I$11</definedName>
    <definedName name="_xlnm.Print_Area" localSheetId="2">'allegato C'!$A$1:$I$11</definedName>
    <definedName name="_xlnm.Print_Area" localSheetId="3">'allegato D - totali i.e.'!$A$1:$L$11</definedName>
  </definedNames>
  <calcPr calcId="145621"/>
</workbook>
</file>

<file path=xl/calcChain.xml><?xml version="1.0" encoding="utf-8"?>
<calcChain xmlns="http://schemas.openxmlformats.org/spreadsheetml/2006/main">
  <c r="E4" i="21" l="1"/>
  <c r="E5" i="21"/>
  <c r="E6" i="21"/>
  <c r="E7" i="21"/>
  <c r="E8" i="21"/>
  <c r="E9" i="21"/>
  <c r="E3" i="21"/>
  <c r="G4" i="20"/>
  <c r="G5" i="20"/>
  <c r="G6" i="20"/>
  <c r="G7" i="20"/>
  <c r="G8" i="20"/>
  <c r="G9" i="20"/>
  <c r="G3" i="20"/>
  <c r="E4" i="20"/>
  <c r="E5" i="20"/>
  <c r="E6" i="20"/>
  <c r="E7" i="20"/>
  <c r="E8" i="20"/>
  <c r="E9" i="20"/>
  <c r="E3" i="20"/>
  <c r="G4" i="10"/>
  <c r="G5" i="10"/>
  <c r="G6" i="10"/>
  <c r="G7" i="10"/>
  <c r="G8" i="10"/>
  <c r="G9" i="10"/>
  <c r="G3" i="10"/>
  <c r="E4" i="10"/>
  <c r="E5" i="10"/>
  <c r="E6" i="10"/>
  <c r="E7" i="10"/>
  <c r="E8" i="10"/>
  <c r="E9" i="10"/>
  <c r="E3" i="10"/>
  <c r="H4" i="9"/>
  <c r="H5" i="9"/>
  <c r="H6" i="9"/>
  <c r="H7" i="9"/>
  <c r="H8" i="9"/>
  <c r="H9" i="9"/>
  <c r="G4" i="9"/>
  <c r="G5" i="9"/>
  <c r="G6" i="9"/>
  <c r="G7" i="9"/>
  <c r="G8" i="9"/>
  <c r="G9" i="9"/>
  <c r="G3" i="9"/>
  <c r="E5" i="9"/>
  <c r="E6" i="9"/>
  <c r="E7" i="9"/>
  <c r="E8" i="9"/>
  <c r="E9" i="9"/>
  <c r="E4" i="9"/>
  <c r="E3" i="9"/>
  <c r="H4" i="20" l="1"/>
  <c r="H5" i="20"/>
  <c r="H6" i="20"/>
  <c r="H7" i="20"/>
  <c r="H8" i="20"/>
  <c r="H9" i="20"/>
  <c r="I4" i="21" l="1"/>
  <c r="I5" i="21"/>
  <c r="I6" i="21"/>
  <c r="I7" i="21"/>
  <c r="I8" i="21"/>
  <c r="I9" i="21"/>
  <c r="I3" i="21"/>
  <c r="J3" i="21" l="1"/>
  <c r="K7" i="21"/>
  <c r="L7" i="21" s="1"/>
  <c r="K6" i="21"/>
  <c r="K9" i="21"/>
  <c r="L9" i="21" s="1"/>
  <c r="K5" i="21"/>
  <c r="L5" i="21" s="1"/>
  <c r="K8" i="21"/>
  <c r="J8" i="21"/>
  <c r="K4" i="21"/>
  <c r="J4" i="21"/>
  <c r="L4" i="21" s="1"/>
  <c r="K3" i="21"/>
  <c r="L3" i="21" s="1"/>
  <c r="I11" i="21"/>
  <c r="J6" i="21"/>
  <c r="L6" i="21" s="1"/>
  <c r="L8" i="21" l="1"/>
  <c r="K11" i="21"/>
  <c r="J11" i="21"/>
  <c r="L11" i="21" s="1"/>
  <c r="G11" i="9" l="1"/>
  <c r="H3" i="9"/>
  <c r="H4" i="10"/>
  <c r="H5" i="10"/>
  <c r="H6" i="10"/>
  <c r="H7" i="10"/>
  <c r="H8" i="10"/>
  <c r="H9" i="10"/>
  <c r="H3" i="10"/>
  <c r="H3" i="20"/>
  <c r="H11" i="20" l="1"/>
  <c r="G11" i="20"/>
  <c r="G11" i="10" l="1"/>
  <c r="H11" i="10"/>
  <c r="H11" i="9" l="1"/>
</calcChain>
</file>

<file path=xl/sharedStrings.xml><?xml version="1.0" encoding="utf-8"?>
<sst xmlns="http://schemas.openxmlformats.org/spreadsheetml/2006/main" count="120" uniqueCount="58">
  <si>
    <t>DENOMINAZIONE</t>
  </si>
  <si>
    <t>ID</t>
  </si>
  <si>
    <t>PREZZO UNITARIO BASE D'ASTA</t>
  </si>
  <si>
    <t xml:space="preserve">QUANTITA' </t>
  </si>
  <si>
    <t>LOTTI</t>
  </si>
  <si>
    <t>2685 PG3</t>
  </si>
  <si>
    <t>COMPLESSIVO SENZA IVA</t>
  </si>
  <si>
    <t>COMPLESSIVO CON IVA</t>
  </si>
  <si>
    <t>CAPITOLO SPESA</t>
  </si>
  <si>
    <t>OPZIONE 1 C.2</t>
  </si>
  <si>
    <t>OPZIONE 2 C.12</t>
  </si>
  <si>
    <t>maglie ignifughe da o.p.</t>
  </si>
  <si>
    <t>cartucce cal. 308</t>
  </si>
  <si>
    <t>7456 PG 10</t>
  </si>
  <si>
    <t>G.A.P. esterni</t>
  </si>
  <si>
    <t>metal detector</t>
  </si>
  <si>
    <t>guanti antitaglio</t>
  </si>
  <si>
    <t>narcotest</t>
  </si>
  <si>
    <t>7456 PG 1</t>
  </si>
  <si>
    <t>2685 PG 3</t>
  </si>
  <si>
    <t>torce tattiche portatili</t>
  </si>
  <si>
    <t>prezzo unitario iva esclusa</t>
  </si>
  <si>
    <t>PREZZO UNITARIO BASE D'ASTA  I.I.</t>
  </si>
  <si>
    <t>PREZZO UNITARIO BASE D'ASTA I.I.</t>
  </si>
  <si>
    <t>FL  409  ALLEGATO "D" - TOTALE STIMATO iva esclusa ( escluse pubblicazioni )</t>
  </si>
  <si>
    <t>COMPLESSIVO TRIENNIO/BIENNIO/ANNUALE</t>
  </si>
  <si>
    <t>19589/a/b (triennale)</t>
  </si>
  <si>
    <t>16919/a/b (triennale)</t>
  </si>
  <si>
    <t>18215/a/b (triennale )</t>
  </si>
  <si>
    <t>19589/a/b (triennale )</t>
  </si>
  <si>
    <t>18215/a/b   (triennale )</t>
  </si>
  <si>
    <t>19589/a/b   ( triennale )</t>
  </si>
  <si>
    <t>16919/a/b   ( triennale )</t>
  </si>
  <si>
    <t>18215/a/b    ( triennale )</t>
  </si>
  <si>
    <t>17022 (annuale)</t>
  </si>
  <si>
    <t>19084 (annuale)</t>
  </si>
  <si>
    <t>18583 (annuale)</t>
  </si>
  <si>
    <t>17022 (annuale )</t>
  </si>
  <si>
    <t>19084 (annuale )</t>
  </si>
  <si>
    <t>18583 (annuale )</t>
  </si>
  <si>
    <t>19589/a/b               ( triennale )</t>
  </si>
  <si>
    <t>16919/a/b               ( triennale )</t>
  </si>
  <si>
    <t>18215/a/b               ( triennale )</t>
  </si>
  <si>
    <t>16919/a/b         ( triennale )</t>
  </si>
  <si>
    <t>19084      (annuale )</t>
  </si>
  <si>
    <t>17022      (annuale )</t>
  </si>
  <si>
    <t>18583       (annuale )</t>
  </si>
  <si>
    <t>COMPLESSIVO LOTTO IVA ESCLUSA</t>
  </si>
  <si>
    <t xml:space="preserve">19067/b    (biennale) </t>
  </si>
  <si>
    <t>19067/b (biennale )</t>
  </si>
  <si>
    <t>PREZZO UNITARIO BASE I.E.</t>
  </si>
  <si>
    <t>PREZZO UNITARIO BASE D'ASTA I.E.</t>
  </si>
  <si>
    <t>FL  409 ALLEGATO "A" -  Programmazione 2020</t>
  </si>
  <si>
    <t>FL  409 ALLEGATO "B" - Programmazione 2021</t>
  </si>
  <si>
    <t>FL  409 ALLEGATO "C" - Programmazione 2022</t>
  </si>
  <si>
    <t>PROGRAMMAZIONE 2021</t>
  </si>
  <si>
    <t>PROGRAMMAZIONE 2022</t>
  </si>
  <si>
    <t>PROGRAMMAZIONE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</si>
</sst>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0" applyNumberFormat="1" applyFont="1"/>
    <xf numFmtId="165" fontId="0" fillId="0" borderId="0" xfId="0" applyNumberFormat="1"/>
    <xf numFmtId="0" fontId="0" fillId="0" borderId="0" xfId="0" applyBorder="1"/>
    <xf numFmtId="0" fontId="0" fillId="0" borderId="0" xfId="0" applyFont="1" applyBorder="1"/>
    <xf numFmtId="165" fontId="0" fillId="0" borderId="0" xfId="0" applyNumberFormat="1" applyFont="1" applyBorder="1"/>
    <xf numFmtId="164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0" fillId="0" borderId="3" xfId="0" applyBorder="1"/>
    <xf numFmtId="165" fontId="2" fillId="0" borderId="2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K1"/>
    </sheetView>
  </sheetViews>
  <sheetFormatPr defaultRowHeight="15" x14ac:dyDescent="0.25"/>
  <cols>
    <col min="1" max="1" width="12.140625" style="1" customWidth="1"/>
    <col min="2" max="2" width="5.5703125" style="1" customWidth="1"/>
    <col min="3" max="3" width="24" style="2" customWidth="1"/>
    <col min="4" max="5" width="9.42578125" style="4" customWidth="1"/>
    <col min="6" max="6" width="9.5703125" style="3" customWidth="1"/>
    <col min="7" max="7" width="14.85546875" customWidth="1"/>
    <col min="8" max="8" width="15.140625" customWidth="1"/>
    <col min="9" max="9" width="12.7109375" customWidth="1"/>
    <col min="10" max="10" width="8.85546875" hidden="1" customWidth="1"/>
    <col min="11" max="11" width="9.28515625" hidden="1" customWidth="1"/>
  </cols>
  <sheetData>
    <row r="1" spans="1:12" ht="24" customHeight="1" x14ac:dyDescent="0.25">
      <c r="A1" s="41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47.25" customHeight="1" x14ac:dyDescent="0.25">
      <c r="A2" s="12" t="s">
        <v>1</v>
      </c>
      <c r="B2" s="12" t="s">
        <v>4</v>
      </c>
      <c r="C2" s="23" t="s">
        <v>0</v>
      </c>
      <c r="D2" s="30" t="s">
        <v>22</v>
      </c>
      <c r="E2" s="30" t="s">
        <v>50</v>
      </c>
      <c r="F2" s="25" t="s">
        <v>3</v>
      </c>
      <c r="G2" s="17" t="s">
        <v>6</v>
      </c>
      <c r="H2" s="24" t="s">
        <v>7</v>
      </c>
      <c r="I2" s="17" t="s">
        <v>8</v>
      </c>
      <c r="J2" s="17"/>
      <c r="K2" s="17"/>
      <c r="L2" s="34"/>
    </row>
    <row r="3" spans="1:12" ht="39.950000000000003" customHeight="1" x14ac:dyDescent="0.25">
      <c r="A3" s="17" t="s">
        <v>26</v>
      </c>
      <c r="B3" s="12">
        <v>1</v>
      </c>
      <c r="C3" s="13" t="s">
        <v>11</v>
      </c>
      <c r="D3" s="14">
        <v>41.48</v>
      </c>
      <c r="E3" s="31">
        <f>D3/1.22</f>
        <v>34</v>
      </c>
      <c r="F3" s="15">
        <v>6000</v>
      </c>
      <c r="G3" s="16">
        <f>E3*F3</f>
        <v>204000</v>
      </c>
      <c r="H3" s="16">
        <f>D3*F3</f>
        <v>248879.99999999997</v>
      </c>
      <c r="I3" s="13" t="s">
        <v>5</v>
      </c>
      <c r="J3" s="12"/>
      <c r="K3" s="12"/>
    </row>
    <row r="4" spans="1:12" ht="39.950000000000003" customHeight="1" x14ac:dyDescent="0.25">
      <c r="A4" s="17" t="s">
        <v>27</v>
      </c>
      <c r="B4" s="12">
        <v>2</v>
      </c>
      <c r="C4" s="13" t="s">
        <v>12</v>
      </c>
      <c r="D4" s="14">
        <v>2.17</v>
      </c>
      <c r="E4" s="31">
        <f>ROUND(D4/1.22,2)</f>
        <v>1.78</v>
      </c>
      <c r="F4" s="15">
        <v>120000</v>
      </c>
      <c r="G4" s="16">
        <f t="shared" ref="G4:G9" si="0">E4*F4</f>
        <v>213600</v>
      </c>
      <c r="H4" s="16">
        <f t="shared" ref="H4:H9" si="1">D4*F4</f>
        <v>260400</v>
      </c>
      <c r="I4" s="13" t="s">
        <v>13</v>
      </c>
      <c r="J4" s="12"/>
      <c r="K4" s="12"/>
    </row>
    <row r="5" spans="1:12" ht="39.950000000000003" customHeight="1" x14ac:dyDescent="0.25">
      <c r="A5" s="17" t="s">
        <v>37</v>
      </c>
      <c r="B5" s="12">
        <v>3</v>
      </c>
      <c r="C5" s="13" t="s">
        <v>14</v>
      </c>
      <c r="D5" s="14">
        <v>850</v>
      </c>
      <c r="E5" s="31">
        <f t="shared" ref="E5:E9" si="2">ROUND(D5/1.22,2)</f>
        <v>696.72</v>
      </c>
      <c r="F5" s="15">
        <v>2000</v>
      </c>
      <c r="G5" s="16">
        <f t="shared" si="0"/>
        <v>1393440</v>
      </c>
      <c r="H5" s="16">
        <f t="shared" si="1"/>
        <v>1700000</v>
      </c>
      <c r="I5" s="13" t="s">
        <v>13</v>
      </c>
      <c r="J5" s="12"/>
      <c r="K5" s="12"/>
    </row>
    <row r="6" spans="1:12" ht="39.950000000000003" customHeight="1" x14ac:dyDescent="0.25">
      <c r="A6" s="17" t="s">
        <v>49</v>
      </c>
      <c r="B6" s="12">
        <v>4</v>
      </c>
      <c r="C6" s="13" t="s">
        <v>15</v>
      </c>
      <c r="D6" s="14">
        <v>450</v>
      </c>
      <c r="E6" s="31">
        <f t="shared" si="2"/>
        <v>368.85</v>
      </c>
      <c r="F6" s="15">
        <v>500</v>
      </c>
      <c r="G6" s="16">
        <f t="shared" si="0"/>
        <v>184425</v>
      </c>
      <c r="H6" s="16">
        <f t="shared" si="1"/>
        <v>225000</v>
      </c>
      <c r="I6" s="13" t="s">
        <v>13</v>
      </c>
      <c r="J6" s="12"/>
      <c r="K6" s="12"/>
    </row>
    <row r="7" spans="1:12" ht="39.950000000000003" customHeight="1" x14ac:dyDescent="0.25">
      <c r="A7" s="17" t="s">
        <v>38</v>
      </c>
      <c r="B7" s="12">
        <v>5</v>
      </c>
      <c r="C7" s="13" t="s">
        <v>16</v>
      </c>
      <c r="D7" s="14">
        <v>60</v>
      </c>
      <c r="E7" s="31">
        <f t="shared" si="2"/>
        <v>49.18</v>
      </c>
      <c r="F7" s="15">
        <v>30000</v>
      </c>
      <c r="G7" s="16">
        <f t="shared" si="0"/>
        <v>1475400</v>
      </c>
      <c r="H7" s="16">
        <f t="shared" si="1"/>
        <v>1800000</v>
      </c>
      <c r="I7" s="13" t="s">
        <v>18</v>
      </c>
      <c r="J7" s="12"/>
      <c r="K7" s="12"/>
    </row>
    <row r="8" spans="1:12" ht="39.950000000000003" customHeight="1" x14ac:dyDescent="0.25">
      <c r="A8" s="17" t="s">
        <v>28</v>
      </c>
      <c r="B8" s="12">
        <v>6</v>
      </c>
      <c r="C8" s="13" t="s">
        <v>17</v>
      </c>
      <c r="D8" s="14">
        <v>5.49</v>
      </c>
      <c r="E8" s="31">
        <f t="shared" si="2"/>
        <v>4.5</v>
      </c>
      <c r="F8" s="15">
        <v>73000</v>
      </c>
      <c r="G8" s="16">
        <f t="shared" si="0"/>
        <v>328500</v>
      </c>
      <c r="H8" s="16">
        <f t="shared" si="1"/>
        <v>400770</v>
      </c>
      <c r="I8" s="13" t="s">
        <v>18</v>
      </c>
      <c r="J8" s="12"/>
      <c r="K8" s="12"/>
    </row>
    <row r="9" spans="1:12" ht="39.950000000000003" customHeight="1" x14ac:dyDescent="0.25">
      <c r="A9" s="17" t="s">
        <v>39</v>
      </c>
      <c r="B9" s="12">
        <v>7</v>
      </c>
      <c r="C9" s="13" t="s">
        <v>20</v>
      </c>
      <c r="D9" s="14">
        <v>96</v>
      </c>
      <c r="E9" s="31">
        <f t="shared" si="2"/>
        <v>78.69</v>
      </c>
      <c r="F9" s="15">
        <v>22500</v>
      </c>
      <c r="G9" s="16">
        <f t="shared" si="0"/>
        <v>1770525</v>
      </c>
      <c r="H9" s="16">
        <f t="shared" si="1"/>
        <v>2160000</v>
      </c>
      <c r="I9" s="13" t="s">
        <v>18</v>
      </c>
      <c r="J9" s="12"/>
      <c r="K9" s="12"/>
    </row>
    <row r="10" spans="1:12" ht="39.950000000000003" customHeight="1" x14ac:dyDescent="0.25">
      <c r="A10" s="12"/>
      <c r="B10" s="12"/>
      <c r="C10" s="13"/>
      <c r="D10" s="14"/>
      <c r="E10" s="14"/>
      <c r="F10" s="15"/>
      <c r="G10" s="16"/>
      <c r="H10" s="31"/>
      <c r="I10" s="13"/>
      <c r="J10" s="12"/>
      <c r="K10" s="12"/>
    </row>
    <row r="11" spans="1:12" ht="39.950000000000003" customHeight="1" x14ac:dyDescent="0.25">
      <c r="A11" s="19"/>
      <c r="B11" s="12"/>
      <c r="C11" s="17"/>
      <c r="D11" s="14"/>
      <c r="E11" s="14"/>
      <c r="F11" s="15"/>
      <c r="G11" s="18">
        <f>SUM(G3:G10)</f>
        <v>5569890</v>
      </c>
      <c r="H11" s="32">
        <f>SUM(H3:H10)</f>
        <v>6795050</v>
      </c>
      <c r="I11" s="13"/>
      <c r="J11" s="12"/>
      <c r="K11" s="12"/>
    </row>
    <row r="12" spans="1:12" ht="25.15" customHeight="1" x14ac:dyDescent="0.35">
      <c r="A12" s="6"/>
      <c r="B12" s="6"/>
      <c r="C12" s="7"/>
      <c r="D12" s="8"/>
      <c r="E12" s="8"/>
      <c r="F12" s="9"/>
      <c r="G12" s="6"/>
      <c r="H12" s="10"/>
      <c r="I12" s="6"/>
      <c r="J12" s="6"/>
      <c r="K12" s="6"/>
    </row>
    <row r="13" spans="1:12" ht="25.15" customHeight="1" x14ac:dyDescent="0.25">
      <c r="A13"/>
      <c r="B13"/>
    </row>
    <row r="14" spans="1:12" ht="25.15" customHeight="1" x14ac:dyDescent="0.25">
      <c r="A14"/>
      <c r="B14"/>
    </row>
    <row r="15" spans="1:12" ht="25.15" customHeight="1" x14ac:dyDescent="0.25">
      <c r="A15"/>
      <c r="B15"/>
    </row>
    <row r="16" spans="1:12" ht="25.15" customHeight="1" x14ac:dyDescent="0.25">
      <c r="A16"/>
      <c r="B16"/>
    </row>
    <row r="17" spans="1:6" ht="25.15" customHeight="1" x14ac:dyDescent="0.25">
      <c r="A17"/>
      <c r="B17"/>
    </row>
    <row r="18" spans="1:6" ht="25.15" customHeight="1" x14ac:dyDescent="0.25">
      <c r="A18"/>
      <c r="B18"/>
    </row>
    <row r="19" spans="1:6" ht="25.15" customHeight="1" x14ac:dyDescent="0.25">
      <c r="A19"/>
      <c r="B19"/>
    </row>
    <row r="20" spans="1:6" ht="25.15" customHeight="1" x14ac:dyDescent="0.25">
      <c r="A20"/>
      <c r="B20"/>
      <c r="C20"/>
      <c r="D20" s="5"/>
      <c r="E20" s="5"/>
      <c r="F20"/>
    </row>
    <row r="21" spans="1:6" ht="25.15" customHeight="1" x14ac:dyDescent="0.25">
      <c r="A21"/>
      <c r="B21"/>
      <c r="C21"/>
      <c r="D21" s="5"/>
      <c r="E21" s="5"/>
      <c r="F21"/>
    </row>
    <row r="22" spans="1:6" ht="25.15" customHeight="1" x14ac:dyDescent="0.25">
      <c r="A22"/>
      <c r="B22"/>
      <c r="C22"/>
      <c r="D22" s="5"/>
      <c r="E22" s="5"/>
      <c r="F22"/>
    </row>
    <row r="23" spans="1:6" ht="25.15" customHeight="1" x14ac:dyDescent="0.25">
      <c r="A23"/>
      <c r="B23"/>
      <c r="C23"/>
      <c r="D23" s="5"/>
      <c r="E23" s="5"/>
      <c r="F23"/>
    </row>
    <row r="24" spans="1:6" ht="25.15" customHeight="1" x14ac:dyDescent="0.25">
      <c r="A24"/>
      <c r="B24"/>
      <c r="C24"/>
      <c r="D24" s="5"/>
      <c r="E24" s="5"/>
      <c r="F24"/>
    </row>
    <row r="25" spans="1:6" ht="25.15" customHeight="1" x14ac:dyDescent="0.25">
      <c r="A25"/>
      <c r="B25"/>
      <c r="C25"/>
      <c r="D25" s="5"/>
      <c r="E25" s="5"/>
      <c r="F25"/>
    </row>
    <row r="26" spans="1:6" ht="25.15" customHeight="1" x14ac:dyDescent="0.25">
      <c r="A26"/>
      <c r="B26"/>
      <c r="C26"/>
      <c r="D26" s="5"/>
      <c r="E26" s="5"/>
      <c r="F26"/>
    </row>
    <row r="27" spans="1:6" ht="25.15" customHeight="1" x14ac:dyDescent="0.25">
      <c r="A27"/>
      <c r="B27"/>
      <c r="C27"/>
      <c r="D27" s="5"/>
      <c r="E27" s="5"/>
      <c r="F27"/>
    </row>
    <row r="28" spans="1:6" ht="25.15" customHeight="1" x14ac:dyDescent="0.25">
      <c r="A28"/>
      <c r="B28"/>
      <c r="C28"/>
      <c r="D28" s="5"/>
      <c r="E28" s="5"/>
      <c r="F28"/>
    </row>
    <row r="29" spans="1:6" ht="25.15" customHeight="1" x14ac:dyDescent="0.25">
      <c r="A29"/>
      <c r="B29"/>
      <c r="C29"/>
      <c r="D29" s="5"/>
      <c r="E29" s="5"/>
      <c r="F29"/>
    </row>
    <row r="30" spans="1:6" ht="25.15" customHeight="1" x14ac:dyDescent="0.25">
      <c r="A30"/>
      <c r="B30"/>
      <c r="C30"/>
      <c r="D30" s="5"/>
      <c r="E30" s="5"/>
      <c r="F30"/>
    </row>
    <row r="31" spans="1:6" ht="25.15" customHeight="1" x14ac:dyDescent="0.25">
      <c r="A31"/>
      <c r="B31"/>
      <c r="C31"/>
      <c r="D31" s="5"/>
      <c r="E31" s="5"/>
      <c r="F31"/>
    </row>
    <row r="32" spans="1:6" ht="25.15" customHeight="1" x14ac:dyDescent="0.25">
      <c r="A32"/>
      <c r="B32"/>
      <c r="C32"/>
      <c r="D32" s="5"/>
      <c r="E32" s="5"/>
      <c r="F32"/>
    </row>
    <row r="33" spans="1:6" ht="25.15" customHeight="1" x14ac:dyDescent="0.25">
      <c r="A33"/>
      <c r="B33"/>
      <c r="C33"/>
      <c r="D33" s="5"/>
      <c r="E33" s="5"/>
      <c r="F33"/>
    </row>
    <row r="34" spans="1:6" ht="25.15" customHeight="1" x14ac:dyDescent="0.25">
      <c r="A34"/>
      <c r="B34"/>
      <c r="C34"/>
      <c r="D34" s="5"/>
      <c r="E34" s="5"/>
      <c r="F34"/>
    </row>
    <row r="35" spans="1:6" ht="25.15" customHeight="1" x14ac:dyDescent="0.25">
      <c r="A35"/>
      <c r="B35"/>
      <c r="C35"/>
      <c r="D35" s="5"/>
      <c r="E35" s="5"/>
      <c r="F35"/>
    </row>
  </sheetData>
  <mergeCells count="1">
    <mergeCell ref="A1:K1"/>
  </mergeCells>
  <pageMargins left="0.70866141732283472" right="0.1574803149606299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1"/>
    </sheetView>
  </sheetViews>
  <sheetFormatPr defaultRowHeight="15" x14ac:dyDescent="0.25"/>
  <cols>
    <col min="1" max="1" width="12.7109375" style="1" customWidth="1"/>
    <col min="2" max="2" width="5.5703125" style="1" customWidth="1"/>
    <col min="3" max="3" width="23.140625" style="2" customWidth="1"/>
    <col min="4" max="5" width="9.42578125" style="4" customWidth="1"/>
    <col min="6" max="6" width="8.42578125" style="3" customWidth="1"/>
    <col min="7" max="7" width="14.42578125" customWidth="1"/>
    <col min="8" max="8" width="14.5703125" customWidth="1"/>
    <col min="9" max="9" width="13.140625" customWidth="1"/>
  </cols>
  <sheetData>
    <row r="1" spans="1:9" ht="24" customHeight="1" x14ac:dyDescent="0.25">
      <c r="A1" s="41" t="s">
        <v>53</v>
      </c>
      <c r="B1" s="42"/>
      <c r="C1" s="42"/>
      <c r="D1" s="42"/>
      <c r="E1" s="42"/>
      <c r="F1" s="42"/>
      <c r="G1" s="42"/>
      <c r="H1" s="42"/>
      <c r="I1" s="42"/>
    </row>
    <row r="2" spans="1:9" ht="47.25" customHeight="1" x14ac:dyDescent="0.25">
      <c r="A2" s="12" t="s">
        <v>1</v>
      </c>
      <c r="B2" s="12" t="s">
        <v>4</v>
      </c>
      <c r="C2" s="23" t="s">
        <v>0</v>
      </c>
      <c r="D2" s="30" t="s">
        <v>23</v>
      </c>
      <c r="E2" s="30" t="s">
        <v>51</v>
      </c>
      <c r="F2" s="25" t="s">
        <v>3</v>
      </c>
      <c r="G2" s="17" t="s">
        <v>6</v>
      </c>
      <c r="H2" s="17" t="s">
        <v>7</v>
      </c>
      <c r="I2" s="17" t="s">
        <v>8</v>
      </c>
    </row>
    <row r="3" spans="1:9" ht="39.950000000000003" customHeight="1" x14ac:dyDescent="0.25">
      <c r="A3" s="17" t="s">
        <v>29</v>
      </c>
      <c r="B3" s="12">
        <v>1</v>
      </c>
      <c r="C3" s="13" t="s">
        <v>11</v>
      </c>
      <c r="D3" s="14">
        <v>41.48</v>
      </c>
      <c r="E3" s="14">
        <f>ROUND(D3/1.22,2)</f>
        <v>34</v>
      </c>
      <c r="F3" s="15">
        <v>6000</v>
      </c>
      <c r="G3" s="16">
        <f>E3*F3</f>
        <v>204000</v>
      </c>
      <c r="H3" s="31">
        <f>D3*F3</f>
        <v>248879.99999999997</v>
      </c>
      <c r="I3" s="13" t="s">
        <v>19</v>
      </c>
    </row>
    <row r="4" spans="1:9" ht="39.950000000000003" customHeight="1" x14ac:dyDescent="0.25">
      <c r="A4" s="17" t="s">
        <v>43</v>
      </c>
      <c r="B4" s="12">
        <v>2</v>
      </c>
      <c r="C4" s="13" t="s">
        <v>12</v>
      </c>
      <c r="D4" s="14">
        <v>2.17</v>
      </c>
      <c r="E4" s="14">
        <f t="shared" ref="E4:E9" si="0">ROUND(D4/1.22,2)</f>
        <v>1.78</v>
      </c>
      <c r="F4" s="15">
        <v>80000</v>
      </c>
      <c r="G4" s="16">
        <f t="shared" ref="G4:G9" si="1">E4*F4</f>
        <v>142400</v>
      </c>
      <c r="H4" s="31">
        <f t="shared" ref="H4:H9" si="2">D4*F4</f>
        <v>173600</v>
      </c>
      <c r="I4" s="13" t="s">
        <v>13</v>
      </c>
    </row>
    <row r="5" spans="1:9" ht="39.950000000000003" customHeight="1" x14ac:dyDescent="0.25">
      <c r="A5" s="17" t="s">
        <v>45</v>
      </c>
      <c r="B5" s="12">
        <v>3</v>
      </c>
      <c r="C5" s="13" t="s">
        <v>14</v>
      </c>
      <c r="D5" s="14">
        <v>850</v>
      </c>
      <c r="E5" s="14">
        <f t="shared" si="0"/>
        <v>696.72</v>
      </c>
      <c r="F5" s="15"/>
      <c r="G5" s="16">
        <f t="shared" si="1"/>
        <v>0</v>
      </c>
      <c r="H5" s="31">
        <f t="shared" si="2"/>
        <v>0</v>
      </c>
      <c r="I5" s="13" t="s">
        <v>13</v>
      </c>
    </row>
    <row r="6" spans="1:9" ht="39.950000000000003" customHeight="1" x14ac:dyDescent="0.25">
      <c r="A6" s="39" t="s">
        <v>49</v>
      </c>
      <c r="B6" s="12">
        <v>4</v>
      </c>
      <c r="C6" s="13" t="s">
        <v>15</v>
      </c>
      <c r="D6" s="14">
        <v>450</v>
      </c>
      <c r="E6" s="14">
        <f t="shared" si="0"/>
        <v>368.85</v>
      </c>
      <c r="F6" s="15"/>
      <c r="G6" s="16">
        <f t="shared" si="1"/>
        <v>0</v>
      </c>
      <c r="H6" s="31">
        <f t="shared" si="2"/>
        <v>0</v>
      </c>
      <c r="I6" s="13" t="s">
        <v>13</v>
      </c>
    </row>
    <row r="7" spans="1:9" ht="39.950000000000003" customHeight="1" x14ac:dyDescent="0.25">
      <c r="A7" s="17" t="s">
        <v>44</v>
      </c>
      <c r="B7" s="12">
        <v>5</v>
      </c>
      <c r="C7" s="13" t="s">
        <v>16</v>
      </c>
      <c r="D7" s="14">
        <v>60</v>
      </c>
      <c r="E7" s="14">
        <f t="shared" si="0"/>
        <v>49.18</v>
      </c>
      <c r="F7" s="15"/>
      <c r="G7" s="16">
        <f t="shared" si="1"/>
        <v>0</v>
      </c>
      <c r="H7" s="31">
        <f t="shared" si="2"/>
        <v>0</v>
      </c>
      <c r="I7" s="13" t="s">
        <v>18</v>
      </c>
    </row>
    <row r="8" spans="1:9" ht="39.950000000000003" customHeight="1" x14ac:dyDescent="0.25">
      <c r="A8" s="17" t="s">
        <v>30</v>
      </c>
      <c r="B8" s="12">
        <v>6</v>
      </c>
      <c r="C8" s="13" t="s">
        <v>17</v>
      </c>
      <c r="D8" s="14">
        <v>5.49</v>
      </c>
      <c r="E8" s="14">
        <f t="shared" si="0"/>
        <v>4.5</v>
      </c>
      <c r="F8" s="15">
        <v>73000</v>
      </c>
      <c r="G8" s="16">
        <f t="shared" si="1"/>
        <v>328500</v>
      </c>
      <c r="H8" s="31">
        <f t="shared" si="2"/>
        <v>400770</v>
      </c>
      <c r="I8" s="13" t="s">
        <v>18</v>
      </c>
    </row>
    <row r="9" spans="1:9" ht="39.950000000000003" customHeight="1" x14ac:dyDescent="0.25">
      <c r="A9" s="17" t="s">
        <v>46</v>
      </c>
      <c r="B9" s="12">
        <v>7</v>
      </c>
      <c r="C9" s="13" t="s">
        <v>20</v>
      </c>
      <c r="D9" s="14">
        <v>96</v>
      </c>
      <c r="E9" s="14">
        <f t="shared" si="0"/>
        <v>78.69</v>
      </c>
      <c r="F9" s="15"/>
      <c r="G9" s="16">
        <f t="shared" si="1"/>
        <v>0</v>
      </c>
      <c r="H9" s="31">
        <f t="shared" si="2"/>
        <v>0</v>
      </c>
      <c r="I9" s="13" t="s">
        <v>18</v>
      </c>
    </row>
    <row r="10" spans="1:9" ht="33.75" customHeight="1" x14ac:dyDescent="0.25">
      <c r="A10" s="12"/>
      <c r="B10" s="12"/>
      <c r="C10" s="13"/>
      <c r="D10" s="14"/>
      <c r="E10" s="14"/>
      <c r="F10" s="15"/>
      <c r="G10" s="16"/>
      <c r="H10" s="31"/>
      <c r="I10" s="13"/>
    </row>
    <row r="11" spans="1:9" ht="33.75" customHeight="1" x14ac:dyDescent="0.25">
      <c r="A11" s="19"/>
      <c r="B11" s="12"/>
      <c r="C11" s="17"/>
      <c r="D11" s="14"/>
      <c r="E11" s="14"/>
      <c r="F11" s="15"/>
      <c r="G11" s="18">
        <f>SUM(G3:G10)</f>
        <v>674900</v>
      </c>
      <c r="H11" s="32">
        <f>SUM(H3:H10)</f>
        <v>823250</v>
      </c>
      <c r="I11" s="13"/>
    </row>
    <row r="12" spans="1:9" ht="25.15" customHeight="1" x14ac:dyDescent="0.25">
      <c r="A12"/>
      <c r="B12"/>
    </row>
    <row r="13" spans="1:9" ht="25.15" customHeight="1" x14ac:dyDescent="0.25">
      <c r="A13"/>
      <c r="B13"/>
    </row>
    <row r="14" spans="1:9" ht="25.15" customHeight="1" x14ac:dyDescent="0.25">
      <c r="A14"/>
      <c r="B14"/>
    </row>
    <row r="15" spans="1:9" ht="25.15" customHeight="1" x14ac:dyDescent="0.25">
      <c r="A15"/>
      <c r="B15"/>
    </row>
    <row r="16" spans="1:9" ht="25.15" customHeight="1" x14ac:dyDescent="0.25">
      <c r="A16"/>
      <c r="B16"/>
    </row>
    <row r="17" spans="1:6" ht="25.15" customHeight="1" x14ac:dyDescent="0.25">
      <c r="A17"/>
      <c r="B17"/>
    </row>
    <row r="18" spans="1:6" ht="25.15" customHeight="1" x14ac:dyDescent="0.25">
      <c r="A18"/>
      <c r="B18"/>
      <c r="C18"/>
      <c r="D18" s="5"/>
      <c r="E18" s="5"/>
      <c r="F18"/>
    </row>
    <row r="19" spans="1:6" ht="25.15" customHeight="1" x14ac:dyDescent="0.25">
      <c r="A19"/>
      <c r="B19"/>
      <c r="C19"/>
      <c r="D19" s="5"/>
      <c r="E19" s="5"/>
      <c r="F19"/>
    </row>
    <row r="20" spans="1:6" ht="25.15" customHeight="1" x14ac:dyDescent="0.25">
      <c r="A20"/>
      <c r="B20"/>
      <c r="C20"/>
      <c r="D20" s="5"/>
      <c r="E20" s="5"/>
      <c r="F20"/>
    </row>
    <row r="21" spans="1:6" ht="25.15" customHeight="1" x14ac:dyDescent="0.25">
      <c r="A21"/>
      <c r="B21"/>
      <c r="C21"/>
      <c r="D21" s="5"/>
      <c r="E21" s="5"/>
      <c r="F21"/>
    </row>
    <row r="22" spans="1:6" ht="25.15" customHeight="1" x14ac:dyDescent="0.25">
      <c r="A22"/>
      <c r="B22"/>
      <c r="C22"/>
      <c r="D22" s="5"/>
      <c r="E22" s="5"/>
      <c r="F22"/>
    </row>
    <row r="23" spans="1:6" ht="25.15" customHeight="1" x14ac:dyDescent="0.25">
      <c r="A23"/>
      <c r="B23"/>
      <c r="C23"/>
      <c r="D23" s="5"/>
      <c r="E23" s="5"/>
      <c r="F23"/>
    </row>
    <row r="24" spans="1:6" ht="25.15" customHeight="1" x14ac:dyDescent="0.25">
      <c r="A24"/>
      <c r="B24"/>
      <c r="C24"/>
      <c r="D24" s="5"/>
      <c r="E24" s="5"/>
      <c r="F24"/>
    </row>
    <row r="25" spans="1:6" ht="25.15" customHeight="1" x14ac:dyDescent="0.25">
      <c r="A25"/>
      <c r="B25"/>
      <c r="C25"/>
      <c r="D25" s="5"/>
      <c r="E25" s="5"/>
      <c r="F25"/>
    </row>
    <row r="26" spans="1:6" ht="25.15" customHeight="1" x14ac:dyDescent="0.25">
      <c r="A26"/>
      <c r="B26"/>
      <c r="C26"/>
      <c r="D26" s="5"/>
      <c r="E26" s="5"/>
      <c r="F26"/>
    </row>
    <row r="27" spans="1:6" ht="25.15" customHeight="1" x14ac:dyDescent="0.25">
      <c r="A27"/>
      <c r="B27"/>
      <c r="C27"/>
      <c r="D27" s="5"/>
      <c r="E27" s="5"/>
      <c r="F27"/>
    </row>
    <row r="28" spans="1:6" ht="25.15" customHeight="1" x14ac:dyDescent="0.25">
      <c r="A28"/>
      <c r="B28"/>
      <c r="C28"/>
      <c r="D28" s="5"/>
      <c r="E28" s="5"/>
      <c r="F28"/>
    </row>
    <row r="29" spans="1:6" ht="25.15" customHeight="1" x14ac:dyDescent="0.25">
      <c r="A29"/>
      <c r="B29"/>
      <c r="C29"/>
      <c r="D29" s="5"/>
      <c r="E29" s="5"/>
      <c r="F29"/>
    </row>
    <row r="30" spans="1:6" ht="25.15" customHeight="1" x14ac:dyDescent="0.25">
      <c r="A30"/>
      <c r="B30"/>
      <c r="C30"/>
      <c r="D30" s="5"/>
      <c r="E30" s="5"/>
      <c r="F30"/>
    </row>
    <row r="31" spans="1:6" ht="25.15" customHeight="1" x14ac:dyDescent="0.25">
      <c r="A31"/>
      <c r="B31"/>
      <c r="C31"/>
      <c r="D31" s="5"/>
      <c r="E31" s="5"/>
      <c r="F31"/>
    </row>
    <row r="32" spans="1:6" ht="25.15" customHeight="1" x14ac:dyDescent="0.25">
      <c r="A32"/>
      <c r="B32"/>
      <c r="C32"/>
      <c r="D32" s="5"/>
      <c r="E32" s="5"/>
      <c r="F32"/>
    </row>
    <row r="33" spans="1:6" ht="25.15" customHeight="1" x14ac:dyDescent="0.25">
      <c r="A33"/>
      <c r="B33"/>
      <c r="C33"/>
      <c r="D33" s="5"/>
      <c r="E33" s="5"/>
      <c r="F33"/>
    </row>
  </sheetData>
  <mergeCells count="1">
    <mergeCell ref="A1:I1"/>
  </mergeCells>
  <printOptions gridLines="1"/>
  <pageMargins left="0.7" right="0.4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2" sqref="J2"/>
    </sheetView>
  </sheetViews>
  <sheetFormatPr defaultRowHeight="15" x14ac:dyDescent="0.25"/>
  <cols>
    <col min="1" max="1" width="10.28515625" style="1" customWidth="1"/>
    <col min="2" max="2" width="5.5703125" style="1" customWidth="1"/>
    <col min="3" max="3" width="25.42578125" style="2" customWidth="1"/>
    <col min="4" max="4" width="9.42578125" style="4" customWidth="1"/>
    <col min="5" max="5" width="11.42578125" style="4" customWidth="1"/>
    <col min="6" max="6" width="9.5703125" style="3" customWidth="1"/>
    <col min="7" max="7" width="14" customWidth="1"/>
    <col min="8" max="8" width="13.85546875" customWidth="1"/>
    <col min="9" max="9" width="11.7109375" customWidth="1"/>
  </cols>
  <sheetData>
    <row r="1" spans="1:9" ht="24" customHeight="1" x14ac:dyDescent="0.25">
      <c r="A1" s="41" t="s">
        <v>54</v>
      </c>
      <c r="B1" s="42"/>
      <c r="C1" s="42"/>
      <c r="D1" s="42"/>
      <c r="E1" s="42"/>
      <c r="F1" s="42"/>
      <c r="G1" s="42"/>
      <c r="H1" s="42"/>
      <c r="I1" s="42"/>
    </row>
    <row r="2" spans="1:9" ht="47.25" customHeight="1" x14ac:dyDescent="0.25">
      <c r="A2" s="12" t="s">
        <v>1</v>
      </c>
      <c r="B2" s="12" t="s">
        <v>4</v>
      </c>
      <c r="C2" s="23" t="s">
        <v>0</v>
      </c>
      <c r="D2" s="30" t="s">
        <v>23</v>
      </c>
      <c r="E2" s="30" t="s">
        <v>51</v>
      </c>
      <c r="F2" s="25" t="s">
        <v>3</v>
      </c>
      <c r="G2" s="17" t="s">
        <v>6</v>
      </c>
      <c r="H2" s="17" t="s">
        <v>7</v>
      </c>
      <c r="I2" s="17" t="s">
        <v>8</v>
      </c>
    </row>
    <row r="3" spans="1:9" ht="39.950000000000003" customHeight="1" x14ac:dyDescent="0.25">
      <c r="A3" s="17" t="s">
        <v>31</v>
      </c>
      <c r="B3" s="12">
        <v>1</v>
      </c>
      <c r="C3" s="13" t="s">
        <v>11</v>
      </c>
      <c r="D3" s="14">
        <v>41.48</v>
      </c>
      <c r="E3" s="14">
        <f>ROUND(D3/1.22,2)</f>
        <v>34</v>
      </c>
      <c r="F3" s="15">
        <v>6000</v>
      </c>
      <c r="G3" s="16">
        <f>E3*F3</f>
        <v>204000</v>
      </c>
      <c r="H3" s="31">
        <f>D3*F3</f>
        <v>248879.99999999997</v>
      </c>
      <c r="I3" s="13" t="s">
        <v>19</v>
      </c>
    </row>
    <row r="4" spans="1:9" ht="39.950000000000003" customHeight="1" x14ac:dyDescent="0.25">
      <c r="A4" s="17" t="s">
        <v>32</v>
      </c>
      <c r="B4" s="12">
        <v>2</v>
      </c>
      <c r="C4" s="13" t="s">
        <v>12</v>
      </c>
      <c r="D4" s="14">
        <v>2.17</v>
      </c>
      <c r="E4" s="14">
        <f t="shared" ref="E4:E9" si="0">ROUND(D4/1.22,2)</f>
        <v>1.78</v>
      </c>
      <c r="F4" s="15">
        <v>80000</v>
      </c>
      <c r="G4" s="16">
        <f t="shared" ref="G4:G9" si="1">E4*F4</f>
        <v>142400</v>
      </c>
      <c r="H4" s="31">
        <f t="shared" ref="H4:H9" si="2">D4*F4</f>
        <v>173600</v>
      </c>
      <c r="I4" s="13" t="s">
        <v>13</v>
      </c>
    </row>
    <row r="5" spans="1:9" ht="39.950000000000003" customHeight="1" x14ac:dyDescent="0.25">
      <c r="A5" s="17" t="s">
        <v>34</v>
      </c>
      <c r="B5" s="12">
        <v>3</v>
      </c>
      <c r="C5" s="13" t="s">
        <v>14</v>
      </c>
      <c r="D5" s="14">
        <v>850</v>
      </c>
      <c r="E5" s="14">
        <f t="shared" si="0"/>
        <v>696.72</v>
      </c>
      <c r="F5" s="15"/>
      <c r="G5" s="16">
        <f t="shared" si="1"/>
        <v>0</v>
      </c>
      <c r="H5" s="31">
        <f t="shared" si="2"/>
        <v>0</v>
      </c>
      <c r="I5" s="13" t="s">
        <v>13</v>
      </c>
    </row>
    <row r="6" spans="1:9" ht="39.950000000000003" customHeight="1" x14ac:dyDescent="0.25">
      <c r="A6" s="17" t="s">
        <v>49</v>
      </c>
      <c r="B6" s="12">
        <v>4</v>
      </c>
      <c r="C6" s="13" t="s">
        <v>15</v>
      </c>
      <c r="D6" s="14">
        <v>450</v>
      </c>
      <c r="E6" s="14">
        <f t="shared" si="0"/>
        <v>368.85</v>
      </c>
      <c r="F6" s="15">
        <v>1000</v>
      </c>
      <c r="G6" s="16">
        <f t="shared" si="1"/>
        <v>368850</v>
      </c>
      <c r="H6" s="31">
        <f t="shared" si="2"/>
        <v>450000</v>
      </c>
      <c r="I6" s="13" t="s">
        <v>13</v>
      </c>
    </row>
    <row r="7" spans="1:9" ht="39.950000000000003" customHeight="1" x14ac:dyDescent="0.25">
      <c r="A7" s="17" t="s">
        <v>35</v>
      </c>
      <c r="B7" s="12">
        <v>5</v>
      </c>
      <c r="C7" s="13" t="s">
        <v>16</v>
      </c>
      <c r="D7" s="14">
        <v>60</v>
      </c>
      <c r="E7" s="14">
        <f t="shared" si="0"/>
        <v>49.18</v>
      </c>
      <c r="F7" s="15"/>
      <c r="G7" s="16">
        <f t="shared" si="1"/>
        <v>0</v>
      </c>
      <c r="H7" s="31">
        <f t="shared" si="2"/>
        <v>0</v>
      </c>
      <c r="I7" s="13" t="s">
        <v>18</v>
      </c>
    </row>
    <row r="8" spans="1:9" ht="39.950000000000003" customHeight="1" x14ac:dyDescent="0.25">
      <c r="A8" s="17" t="s">
        <v>33</v>
      </c>
      <c r="B8" s="12">
        <v>6</v>
      </c>
      <c r="C8" s="13" t="s">
        <v>17</v>
      </c>
      <c r="D8" s="14">
        <v>5.49</v>
      </c>
      <c r="E8" s="14">
        <f t="shared" si="0"/>
        <v>4.5</v>
      </c>
      <c r="F8" s="15">
        <v>73000</v>
      </c>
      <c r="G8" s="16">
        <f t="shared" si="1"/>
        <v>328500</v>
      </c>
      <c r="H8" s="31">
        <f t="shared" si="2"/>
        <v>400770</v>
      </c>
      <c r="I8" s="13" t="s">
        <v>18</v>
      </c>
    </row>
    <row r="9" spans="1:9" ht="39.950000000000003" customHeight="1" x14ac:dyDescent="0.25">
      <c r="A9" s="17" t="s">
        <v>36</v>
      </c>
      <c r="B9" s="12">
        <v>7</v>
      </c>
      <c r="C9" s="13" t="s">
        <v>20</v>
      </c>
      <c r="D9" s="14">
        <v>96</v>
      </c>
      <c r="E9" s="14">
        <f t="shared" si="0"/>
        <v>78.69</v>
      </c>
      <c r="F9" s="15"/>
      <c r="G9" s="16">
        <f t="shared" si="1"/>
        <v>0</v>
      </c>
      <c r="H9" s="31">
        <f t="shared" si="2"/>
        <v>0</v>
      </c>
      <c r="I9" s="13" t="s">
        <v>18</v>
      </c>
    </row>
    <row r="10" spans="1:9" ht="33.75" customHeight="1" x14ac:dyDescent="0.25">
      <c r="A10" s="12"/>
      <c r="B10" s="12"/>
      <c r="C10" s="13"/>
      <c r="D10" s="14"/>
      <c r="E10" s="14"/>
      <c r="F10" s="15"/>
      <c r="G10" s="16"/>
      <c r="H10" s="31"/>
      <c r="I10" s="13"/>
    </row>
    <row r="11" spans="1:9" ht="33.75" customHeight="1" x14ac:dyDescent="0.25">
      <c r="A11" s="19"/>
      <c r="B11" s="12"/>
      <c r="C11" s="17"/>
      <c r="D11" s="14"/>
      <c r="E11" s="14"/>
      <c r="F11" s="15"/>
      <c r="G11" s="18">
        <f>SUM(G3:G10)</f>
        <v>1043750</v>
      </c>
      <c r="H11" s="32">
        <f>SUM(H3:H10)</f>
        <v>1273250</v>
      </c>
      <c r="I11" s="13"/>
    </row>
    <row r="12" spans="1:9" ht="25.15" customHeight="1" x14ac:dyDescent="0.35">
      <c r="A12" s="6"/>
      <c r="B12" s="6"/>
      <c r="C12" s="7"/>
      <c r="D12" s="8"/>
      <c r="E12" s="8"/>
      <c r="F12" s="9"/>
      <c r="G12" s="6"/>
      <c r="H12" s="37"/>
      <c r="I12" s="6"/>
    </row>
    <row r="13" spans="1:9" ht="25.15" customHeight="1" x14ac:dyDescent="0.25">
      <c r="A13"/>
      <c r="B13"/>
    </row>
    <row r="14" spans="1:9" ht="25.15" customHeight="1" x14ac:dyDescent="0.25">
      <c r="A14"/>
      <c r="B14"/>
    </row>
    <row r="15" spans="1:9" ht="25.15" customHeight="1" x14ac:dyDescent="0.25">
      <c r="A15"/>
      <c r="B15"/>
    </row>
    <row r="16" spans="1:9" ht="25.15" customHeight="1" x14ac:dyDescent="0.25">
      <c r="A16"/>
      <c r="B16"/>
    </row>
    <row r="17" spans="1:6" ht="25.15" customHeight="1" x14ac:dyDescent="0.25">
      <c r="A17"/>
      <c r="B17"/>
    </row>
    <row r="18" spans="1:6" ht="25.15" customHeight="1" x14ac:dyDescent="0.25">
      <c r="A18"/>
      <c r="B18"/>
    </row>
    <row r="19" spans="1:6" ht="25.15" customHeight="1" x14ac:dyDescent="0.25">
      <c r="A19"/>
      <c r="B19"/>
    </row>
    <row r="20" spans="1:6" ht="25.15" customHeight="1" x14ac:dyDescent="0.25">
      <c r="A20"/>
      <c r="B20"/>
      <c r="C20"/>
      <c r="D20" s="5"/>
      <c r="E20" s="5"/>
      <c r="F20"/>
    </row>
    <row r="21" spans="1:6" ht="25.15" customHeight="1" x14ac:dyDescent="0.25">
      <c r="A21"/>
      <c r="B21"/>
      <c r="C21"/>
      <c r="D21" s="5"/>
      <c r="E21" s="5"/>
      <c r="F21"/>
    </row>
    <row r="22" spans="1:6" ht="25.15" customHeight="1" x14ac:dyDescent="0.25">
      <c r="A22"/>
      <c r="B22"/>
      <c r="C22"/>
      <c r="D22" s="5"/>
      <c r="E22" s="5"/>
      <c r="F22"/>
    </row>
    <row r="23" spans="1:6" ht="25.15" customHeight="1" x14ac:dyDescent="0.25">
      <c r="A23"/>
      <c r="B23"/>
      <c r="C23"/>
      <c r="D23" s="5"/>
      <c r="E23" s="5"/>
      <c r="F23"/>
    </row>
    <row r="24" spans="1:6" ht="25.15" customHeight="1" x14ac:dyDescent="0.25">
      <c r="A24"/>
      <c r="B24"/>
      <c r="C24"/>
      <c r="D24" s="5"/>
      <c r="E24" s="5"/>
      <c r="F24"/>
    </row>
    <row r="25" spans="1:6" ht="25.15" customHeight="1" x14ac:dyDescent="0.25">
      <c r="A25"/>
      <c r="B25"/>
      <c r="C25"/>
      <c r="D25" s="5"/>
      <c r="E25" s="5"/>
      <c r="F25"/>
    </row>
    <row r="26" spans="1:6" ht="25.15" customHeight="1" x14ac:dyDescent="0.25">
      <c r="A26"/>
      <c r="B26"/>
      <c r="C26"/>
      <c r="D26" s="5"/>
      <c r="E26" s="5"/>
      <c r="F26"/>
    </row>
    <row r="27" spans="1:6" ht="25.15" customHeight="1" x14ac:dyDescent="0.25">
      <c r="A27"/>
      <c r="B27"/>
      <c r="C27"/>
      <c r="D27" s="5"/>
      <c r="E27" s="5"/>
      <c r="F27"/>
    </row>
    <row r="28" spans="1:6" ht="25.15" customHeight="1" x14ac:dyDescent="0.25">
      <c r="A28"/>
      <c r="B28"/>
      <c r="C28"/>
      <c r="D28" s="5"/>
      <c r="E28" s="5"/>
      <c r="F28"/>
    </row>
    <row r="29" spans="1:6" ht="25.15" customHeight="1" x14ac:dyDescent="0.25">
      <c r="A29"/>
      <c r="B29"/>
      <c r="C29"/>
      <c r="D29" s="5"/>
      <c r="E29" s="5"/>
      <c r="F29"/>
    </row>
    <row r="30" spans="1:6" ht="25.15" customHeight="1" x14ac:dyDescent="0.25">
      <c r="A30"/>
      <c r="B30"/>
      <c r="C30"/>
      <c r="D30" s="5"/>
      <c r="E30" s="5"/>
      <c r="F30"/>
    </row>
    <row r="31" spans="1:6" ht="25.15" customHeight="1" x14ac:dyDescent="0.25">
      <c r="A31"/>
      <c r="B31"/>
      <c r="C31"/>
      <c r="D31" s="5"/>
      <c r="E31" s="5"/>
      <c r="F31"/>
    </row>
    <row r="32" spans="1:6" ht="25.15" customHeight="1" x14ac:dyDescent="0.25">
      <c r="A32"/>
      <c r="B32"/>
      <c r="C32"/>
      <c r="D32" s="5"/>
      <c r="E32" s="5"/>
      <c r="F32"/>
    </row>
    <row r="33" spans="1:6" ht="25.15" customHeight="1" x14ac:dyDescent="0.25">
      <c r="A33"/>
      <c r="B33"/>
      <c r="C33"/>
      <c r="D33" s="5"/>
      <c r="E33" s="5"/>
      <c r="F33"/>
    </row>
    <row r="34" spans="1:6" ht="25.15" customHeight="1" x14ac:dyDescent="0.25">
      <c r="A34"/>
      <c r="B34"/>
      <c r="C34"/>
      <c r="D34" s="5"/>
      <c r="E34" s="5"/>
      <c r="F34"/>
    </row>
    <row r="35" spans="1:6" ht="25.15" customHeight="1" x14ac:dyDescent="0.25">
      <c r="A35"/>
      <c r="B35"/>
      <c r="C35"/>
      <c r="D35" s="5"/>
      <c r="E35" s="5"/>
      <c r="F35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2" sqref="M2"/>
    </sheetView>
  </sheetViews>
  <sheetFormatPr defaultRowHeight="15" x14ac:dyDescent="0.25"/>
  <cols>
    <col min="1" max="1" width="15.28515625" style="1" customWidth="1"/>
    <col min="2" max="2" width="5.5703125" style="1" customWidth="1"/>
    <col min="3" max="3" width="21.42578125" style="2" customWidth="1"/>
    <col min="4" max="5" width="9.42578125" style="4" customWidth="1"/>
    <col min="6" max="6" width="9.28515625" style="3" customWidth="1"/>
    <col min="7" max="7" width="9.7109375" customWidth="1"/>
    <col min="8" max="8" width="9.85546875" customWidth="1"/>
    <col min="9" max="9" width="14.85546875" customWidth="1"/>
    <col min="10" max="10" width="12.85546875" customWidth="1"/>
    <col min="11" max="11" width="13.28515625" customWidth="1"/>
    <col min="12" max="12" width="13.5703125" customWidth="1"/>
  </cols>
  <sheetData>
    <row r="1" spans="1:12" ht="39.950000000000003" customHeight="1" x14ac:dyDescent="0.25">
      <c r="A1" s="41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9.950000000000003" customHeight="1" x14ac:dyDescent="0.25">
      <c r="A2" s="12" t="s">
        <v>1</v>
      </c>
      <c r="B2" s="12" t="s">
        <v>4</v>
      </c>
      <c r="C2" s="23" t="s">
        <v>0</v>
      </c>
      <c r="D2" s="36" t="s">
        <v>2</v>
      </c>
      <c r="E2" s="30" t="s">
        <v>21</v>
      </c>
      <c r="F2" s="40" t="s">
        <v>57</v>
      </c>
      <c r="G2" s="17" t="s">
        <v>55</v>
      </c>
      <c r="H2" s="17" t="s">
        <v>56</v>
      </c>
      <c r="I2" s="17" t="s">
        <v>25</v>
      </c>
      <c r="J2" s="24" t="s">
        <v>9</v>
      </c>
      <c r="K2" s="24" t="s">
        <v>10</v>
      </c>
      <c r="L2" s="17" t="s">
        <v>47</v>
      </c>
    </row>
    <row r="3" spans="1:12" ht="39.950000000000003" customHeight="1" x14ac:dyDescent="0.25">
      <c r="A3" s="38" t="s">
        <v>40</v>
      </c>
      <c r="B3" s="11">
        <v>1</v>
      </c>
      <c r="C3" s="20" t="s">
        <v>11</v>
      </c>
      <c r="D3" s="21">
        <v>41.48</v>
      </c>
      <c r="E3" s="21">
        <f>ROUND(D3/1.22,2)</f>
        <v>34</v>
      </c>
      <c r="F3" s="22">
        <v>6000</v>
      </c>
      <c r="G3" s="28">
        <v>6000</v>
      </c>
      <c r="H3" s="29">
        <v>6000</v>
      </c>
      <c r="I3" s="31">
        <f>E3*(F3+G3+H3)</f>
        <v>612000</v>
      </c>
      <c r="J3" s="33">
        <f>I3*10/100</f>
        <v>61200</v>
      </c>
      <c r="K3" s="33">
        <f>I3*20/100</f>
        <v>122400</v>
      </c>
      <c r="L3" s="21">
        <f>I3+J3+K3</f>
        <v>795600</v>
      </c>
    </row>
    <row r="4" spans="1:12" ht="39.950000000000003" customHeight="1" x14ac:dyDescent="0.25">
      <c r="A4" s="17" t="s">
        <v>41</v>
      </c>
      <c r="B4" s="12">
        <v>2</v>
      </c>
      <c r="C4" s="13" t="s">
        <v>12</v>
      </c>
      <c r="D4" s="14">
        <v>2.17</v>
      </c>
      <c r="E4" s="33">
        <f t="shared" ref="E4:E9" si="0">ROUND(D4/1.22,2)</f>
        <v>1.78</v>
      </c>
      <c r="F4" s="15">
        <v>120000</v>
      </c>
      <c r="G4" s="28">
        <v>80000</v>
      </c>
      <c r="H4" s="29">
        <v>80000</v>
      </c>
      <c r="I4" s="31">
        <f t="shared" ref="I4:I9" si="1">E4*(F4+G4+H4)</f>
        <v>498400</v>
      </c>
      <c r="J4" s="33">
        <f t="shared" ref="J4:J8" si="2">I4*10/100</f>
        <v>49840</v>
      </c>
      <c r="K4" s="33">
        <f t="shared" ref="K4:K9" si="3">I4*20/100</f>
        <v>99680</v>
      </c>
      <c r="L4" s="21">
        <f t="shared" ref="L4:L9" si="4">I4+J4+K4</f>
        <v>647920</v>
      </c>
    </row>
    <row r="5" spans="1:12" ht="39.950000000000003" customHeight="1" x14ac:dyDescent="0.25">
      <c r="A5" s="17" t="s">
        <v>37</v>
      </c>
      <c r="B5" s="12">
        <v>3</v>
      </c>
      <c r="C5" s="13" t="s">
        <v>14</v>
      </c>
      <c r="D5" s="14">
        <v>850</v>
      </c>
      <c r="E5" s="21">
        <f t="shared" si="0"/>
        <v>696.72</v>
      </c>
      <c r="F5" s="15">
        <v>2000</v>
      </c>
      <c r="G5" s="26"/>
      <c r="H5" s="27"/>
      <c r="I5" s="31">
        <f t="shared" si="1"/>
        <v>1393440</v>
      </c>
      <c r="J5" s="33">
        <v>139000</v>
      </c>
      <c r="K5" s="33">
        <f t="shared" si="3"/>
        <v>278688</v>
      </c>
      <c r="L5" s="21">
        <f t="shared" si="4"/>
        <v>1811128</v>
      </c>
    </row>
    <row r="6" spans="1:12" ht="39.950000000000003" customHeight="1" x14ac:dyDescent="0.25">
      <c r="A6" s="17" t="s">
        <v>48</v>
      </c>
      <c r="B6" s="12">
        <v>4</v>
      </c>
      <c r="C6" s="13" t="s">
        <v>15</v>
      </c>
      <c r="D6" s="14">
        <v>450</v>
      </c>
      <c r="E6" s="33">
        <f t="shared" si="0"/>
        <v>368.85</v>
      </c>
      <c r="F6" s="15">
        <v>500</v>
      </c>
      <c r="G6" s="28"/>
      <c r="H6" s="29">
        <v>1000</v>
      </c>
      <c r="I6" s="31">
        <f t="shared" si="1"/>
        <v>553275</v>
      </c>
      <c r="J6" s="33">
        <f t="shared" si="2"/>
        <v>55327.5</v>
      </c>
      <c r="K6" s="33">
        <f t="shared" si="3"/>
        <v>110655</v>
      </c>
      <c r="L6" s="21">
        <f t="shared" si="4"/>
        <v>719257.5</v>
      </c>
    </row>
    <row r="7" spans="1:12" ht="39.950000000000003" customHeight="1" x14ac:dyDescent="0.25">
      <c r="A7" s="17" t="s">
        <v>35</v>
      </c>
      <c r="B7" s="12">
        <v>5</v>
      </c>
      <c r="C7" s="13" t="s">
        <v>16</v>
      </c>
      <c r="D7" s="14">
        <v>60</v>
      </c>
      <c r="E7" s="21">
        <f t="shared" si="0"/>
        <v>49.18</v>
      </c>
      <c r="F7" s="15">
        <v>30000</v>
      </c>
      <c r="G7" s="28"/>
      <c r="H7" s="29"/>
      <c r="I7" s="31">
        <f t="shared" si="1"/>
        <v>1475400</v>
      </c>
      <c r="J7" s="33">
        <v>139000</v>
      </c>
      <c r="K7" s="33">
        <f t="shared" si="3"/>
        <v>295080</v>
      </c>
      <c r="L7" s="21">
        <f t="shared" si="4"/>
        <v>1909480</v>
      </c>
    </row>
    <row r="8" spans="1:12" ht="39.950000000000003" customHeight="1" x14ac:dyDescent="0.25">
      <c r="A8" s="17" t="s">
        <v>42</v>
      </c>
      <c r="B8" s="12">
        <v>6</v>
      </c>
      <c r="C8" s="13" t="s">
        <v>17</v>
      </c>
      <c r="D8" s="14">
        <v>5.49</v>
      </c>
      <c r="E8" s="21">
        <f t="shared" si="0"/>
        <v>4.5</v>
      </c>
      <c r="F8" s="15">
        <v>73000</v>
      </c>
      <c r="G8" s="28">
        <v>73000</v>
      </c>
      <c r="H8" s="29">
        <v>73000</v>
      </c>
      <c r="I8" s="31">
        <f t="shared" si="1"/>
        <v>985500</v>
      </c>
      <c r="J8" s="33">
        <f t="shared" si="2"/>
        <v>98550</v>
      </c>
      <c r="K8" s="33">
        <f t="shared" si="3"/>
        <v>197100</v>
      </c>
      <c r="L8" s="21">
        <f t="shared" si="4"/>
        <v>1281150</v>
      </c>
    </row>
    <row r="9" spans="1:12" ht="39.950000000000003" customHeight="1" x14ac:dyDescent="0.25">
      <c r="A9" s="17" t="s">
        <v>36</v>
      </c>
      <c r="B9" s="12">
        <v>7</v>
      </c>
      <c r="C9" s="13" t="s">
        <v>20</v>
      </c>
      <c r="D9" s="14">
        <v>96</v>
      </c>
      <c r="E9" s="21">
        <f t="shared" si="0"/>
        <v>78.69</v>
      </c>
      <c r="F9" s="15">
        <v>22500</v>
      </c>
      <c r="G9" s="26"/>
      <c r="H9" s="27"/>
      <c r="I9" s="31">
        <f t="shared" si="1"/>
        <v>1770525</v>
      </c>
      <c r="J9" s="33">
        <v>139000</v>
      </c>
      <c r="K9" s="33">
        <f t="shared" si="3"/>
        <v>354105</v>
      </c>
      <c r="L9" s="21">
        <f t="shared" si="4"/>
        <v>2263630</v>
      </c>
    </row>
    <row r="10" spans="1:12" ht="39.950000000000003" customHeight="1" x14ac:dyDescent="0.3">
      <c r="A10" s="12"/>
      <c r="B10" s="12"/>
      <c r="C10" s="13"/>
      <c r="D10" s="14"/>
      <c r="E10" s="14"/>
      <c r="F10" s="15"/>
      <c r="G10" s="26"/>
      <c r="H10" s="27"/>
      <c r="I10" s="31"/>
      <c r="J10" s="33"/>
      <c r="K10" s="31"/>
      <c r="L10" s="13"/>
    </row>
    <row r="11" spans="1:12" ht="39.950000000000003" customHeight="1" x14ac:dyDescent="0.25">
      <c r="A11" s="12"/>
      <c r="B11" s="12"/>
      <c r="C11" s="13"/>
      <c r="D11" s="14"/>
      <c r="E11" s="14"/>
      <c r="F11" s="15"/>
      <c r="G11" s="26"/>
      <c r="H11" s="27"/>
      <c r="I11" s="32">
        <f>SUM(I3:I10)</f>
        <v>7288540</v>
      </c>
      <c r="J11" s="35">
        <f>SUM(J3:J10)</f>
        <v>681917.5</v>
      </c>
      <c r="K11" s="32">
        <f>SUM(K3:K10)</f>
        <v>1457708</v>
      </c>
      <c r="L11" s="24">
        <f>I11+J11+K11</f>
        <v>9428165.5</v>
      </c>
    </row>
    <row r="12" spans="1:12" ht="25.15" customHeight="1" x14ac:dyDescent="0.35">
      <c r="A12" s="6"/>
      <c r="B12" s="6"/>
      <c r="C12" s="7"/>
      <c r="D12" s="8"/>
      <c r="E12" s="8"/>
      <c r="F12" s="9"/>
      <c r="G12" s="6"/>
      <c r="H12" s="10"/>
      <c r="I12" s="10"/>
      <c r="J12" s="10"/>
      <c r="K12" s="10"/>
      <c r="L12" s="6"/>
    </row>
    <row r="13" spans="1:12" ht="25.15" customHeight="1" x14ac:dyDescent="0.25">
      <c r="A13"/>
      <c r="B13"/>
    </row>
    <row r="14" spans="1:12" ht="25.15" customHeight="1" x14ac:dyDescent="0.25">
      <c r="A14"/>
      <c r="B14"/>
    </row>
    <row r="15" spans="1:12" ht="25.15" customHeight="1" x14ac:dyDescent="0.25">
      <c r="A15"/>
      <c r="B15"/>
    </row>
    <row r="16" spans="1:12" ht="25.15" customHeight="1" x14ac:dyDescent="0.25">
      <c r="A16"/>
      <c r="B16"/>
    </row>
    <row r="17" spans="1:6" ht="25.15" customHeight="1" x14ac:dyDescent="0.25">
      <c r="A17"/>
      <c r="B17"/>
    </row>
    <row r="18" spans="1:6" ht="25.15" customHeight="1" x14ac:dyDescent="0.25">
      <c r="A18"/>
      <c r="B18"/>
    </row>
    <row r="19" spans="1:6" ht="25.15" customHeight="1" x14ac:dyDescent="0.25">
      <c r="A19"/>
      <c r="B19"/>
    </row>
    <row r="20" spans="1:6" ht="25.15" customHeight="1" x14ac:dyDescent="0.25">
      <c r="A20"/>
      <c r="B20"/>
      <c r="C20"/>
      <c r="D20" s="5"/>
      <c r="E20" s="5"/>
      <c r="F20"/>
    </row>
    <row r="21" spans="1:6" ht="25.15" customHeight="1" x14ac:dyDescent="0.25">
      <c r="A21"/>
      <c r="B21"/>
      <c r="C21"/>
      <c r="D21" s="5"/>
      <c r="E21" s="5"/>
      <c r="F21"/>
    </row>
    <row r="22" spans="1:6" ht="25.15" customHeight="1" x14ac:dyDescent="0.25">
      <c r="A22"/>
      <c r="B22"/>
      <c r="C22"/>
      <c r="D22" s="5"/>
      <c r="E22" s="5"/>
      <c r="F22"/>
    </row>
    <row r="23" spans="1:6" ht="25.15" customHeight="1" x14ac:dyDescent="0.25">
      <c r="A23"/>
      <c r="B23"/>
      <c r="C23"/>
      <c r="D23" s="5"/>
      <c r="E23" s="5"/>
      <c r="F23"/>
    </row>
    <row r="24" spans="1:6" ht="25.15" customHeight="1" x14ac:dyDescent="0.25">
      <c r="A24"/>
      <c r="B24"/>
      <c r="C24"/>
      <c r="D24" s="5"/>
      <c r="E24" s="5"/>
      <c r="F24"/>
    </row>
    <row r="25" spans="1:6" ht="25.15" customHeight="1" x14ac:dyDescent="0.25">
      <c r="A25"/>
      <c r="B25"/>
      <c r="C25"/>
      <c r="D25" s="5"/>
      <c r="E25" s="5"/>
      <c r="F25"/>
    </row>
    <row r="26" spans="1:6" ht="25.15" customHeight="1" x14ac:dyDescent="0.25">
      <c r="A26"/>
      <c r="B26"/>
      <c r="C26"/>
      <c r="D26" s="5"/>
      <c r="E26" s="5"/>
      <c r="F26"/>
    </row>
    <row r="27" spans="1:6" ht="25.15" customHeight="1" x14ac:dyDescent="0.25">
      <c r="A27"/>
      <c r="B27"/>
      <c r="C27"/>
      <c r="D27" s="5"/>
      <c r="E27" s="5"/>
      <c r="F27"/>
    </row>
    <row r="28" spans="1:6" ht="25.15" customHeight="1" x14ac:dyDescent="0.25">
      <c r="A28"/>
      <c r="B28"/>
      <c r="C28"/>
      <c r="D28" s="5"/>
      <c r="E28" s="5"/>
      <c r="F28"/>
    </row>
    <row r="29" spans="1:6" ht="25.15" customHeight="1" x14ac:dyDescent="0.25">
      <c r="A29"/>
      <c r="B29"/>
      <c r="C29"/>
      <c r="D29" s="5"/>
      <c r="E29" s="5"/>
      <c r="F29"/>
    </row>
    <row r="30" spans="1:6" ht="25.15" customHeight="1" x14ac:dyDescent="0.25">
      <c r="A30"/>
      <c r="B30"/>
      <c r="C30"/>
      <c r="D30" s="5"/>
      <c r="E30" s="5"/>
      <c r="F30"/>
    </row>
    <row r="31" spans="1:6" ht="25.15" customHeight="1" x14ac:dyDescent="0.25">
      <c r="A31"/>
      <c r="B31"/>
      <c r="C31"/>
      <c r="D31" s="5"/>
      <c r="E31" s="5"/>
      <c r="F31"/>
    </row>
    <row r="32" spans="1:6" ht="25.15" customHeight="1" x14ac:dyDescent="0.25">
      <c r="A32"/>
      <c r="B32"/>
      <c r="C32"/>
      <c r="D32" s="5"/>
      <c r="E32" s="5"/>
      <c r="F32"/>
    </row>
    <row r="33" spans="1:6" ht="25.15" customHeight="1" x14ac:dyDescent="0.25">
      <c r="A33"/>
      <c r="B33"/>
      <c r="C33"/>
      <c r="D33" s="5"/>
      <c r="E33" s="5"/>
      <c r="F33"/>
    </row>
    <row r="34" spans="1:6" ht="25.15" customHeight="1" x14ac:dyDescent="0.25">
      <c r="A34"/>
      <c r="B34"/>
      <c r="C34"/>
      <c r="D34" s="5"/>
      <c r="E34" s="5"/>
      <c r="F34"/>
    </row>
    <row r="35" spans="1:6" ht="25.15" customHeight="1" x14ac:dyDescent="0.25">
      <c r="A35"/>
      <c r="B35"/>
      <c r="C35"/>
      <c r="D35" s="5"/>
      <c r="E35" s="5"/>
      <c r="F35"/>
    </row>
  </sheetData>
  <mergeCells count="1">
    <mergeCell ref="A1:L1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5"/>
  <sheetViews>
    <sheetView workbookViewId="0">
      <selection activeCell="I21" sqref="I21"/>
    </sheetView>
  </sheetViews>
  <sheetFormatPr defaultRowHeight="15" x14ac:dyDescent="0.25"/>
  <sheetData>
    <row r="1" ht="39.950000000000003" customHeight="1" x14ac:dyDescent="0.25"/>
    <row r="2" ht="39.950000000000003" customHeight="1" x14ac:dyDescent="0.25"/>
    <row r="3" ht="39.950000000000003" customHeight="1" x14ac:dyDescent="0.25"/>
    <row r="4" ht="39.950000000000003" customHeight="1" x14ac:dyDescent="0.25"/>
    <row r="5" ht="39.950000000000003" customHeight="1" x14ac:dyDescent="0.25"/>
    <row r="6" ht="39.950000000000003" customHeight="1" x14ac:dyDescent="0.25"/>
    <row r="7" ht="39.950000000000003" customHeight="1" x14ac:dyDescent="0.25"/>
    <row r="8" ht="39.950000000000003" customHeight="1" x14ac:dyDescent="0.25"/>
    <row r="9" ht="39.950000000000003" customHeight="1" x14ac:dyDescent="0.25"/>
    <row r="10" ht="39.950000000000003" customHeight="1" x14ac:dyDescent="0.25"/>
    <row r="11" ht="39.950000000000003" customHeight="1" x14ac:dyDescent="0.25"/>
    <row r="12" ht="25.15" customHeight="1" x14ac:dyDescent="0.25"/>
    <row r="13" ht="25.15" customHeight="1" x14ac:dyDescent="0.25"/>
    <row r="14" ht="25.15" customHeight="1" x14ac:dyDescent="0.25"/>
    <row r="15" ht="25.15" customHeight="1" x14ac:dyDescent="0.25"/>
    <row r="16" ht="25.15" customHeight="1" x14ac:dyDescent="0.25"/>
    <row r="17" ht="25.15" customHeight="1" x14ac:dyDescent="0.25"/>
    <row r="18" ht="25.15" customHeight="1" x14ac:dyDescent="0.25"/>
    <row r="19" ht="25.15" customHeight="1" x14ac:dyDescent="0.25"/>
    <row r="20" ht="25.15" customHeight="1" x14ac:dyDescent="0.25"/>
    <row r="21" ht="25.15" customHeight="1" x14ac:dyDescent="0.25"/>
    <row r="22" ht="25.15" customHeight="1" x14ac:dyDescent="0.25"/>
    <row r="23" ht="25.15" customHeight="1" x14ac:dyDescent="0.25"/>
    <row r="24" ht="25.15" customHeight="1" x14ac:dyDescent="0.25"/>
    <row r="25" ht="25.15" customHeight="1" x14ac:dyDescent="0.25"/>
    <row r="26" ht="25.15" customHeight="1" x14ac:dyDescent="0.25"/>
    <row r="27" ht="25.15" customHeight="1" x14ac:dyDescent="0.25"/>
    <row r="28" ht="25.15" customHeight="1" x14ac:dyDescent="0.25"/>
    <row r="29" ht="25.15" customHeight="1" x14ac:dyDescent="0.25"/>
    <row r="30" ht="25.15" customHeight="1" x14ac:dyDescent="0.25"/>
    <row r="31" ht="25.15" customHeight="1" x14ac:dyDescent="0.25"/>
    <row r="32" ht="25.15" customHeight="1" x14ac:dyDescent="0.25"/>
    <row r="33" ht="25.15" customHeight="1" x14ac:dyDescent="0.25"/>
    <row r="34" ht="25.15" customHeight="1" x14ac:dyDescent="0.25"/>
    <row r="35" ht="25.15" customHeight="1" x14ac:dyDescent="0.25"/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allegato A</vt:lpstr>
      <vt:lpstr>allegato B</vt:lpstr>
      <vt:lpstr>allegato C</vt:lpstr>
      <vt:lpstr>allegato D - totali i.e.</vt:lpstr>
      <vt:lpstr>allegato </vt:lpstr>
      <vt:lpstr>'allegato A'!Area_stampa</vt:lpstr>
      <vt:lpstr>'allegato B'!Area_stampa</vt:lpstr>
      <vt:lpstr>'allegato C'!Area_stampa</vt:lpstr>
      <vt:lpstr>'allegato D - totali i.e.'!Area_stampa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Cartelli</dc:creator>
  <cp:lastModifiedBy>Giovanna Maiorana</cp:lastModifiedBy>
  <cp:lastPrinted>2020-11-04T11:04:19Z</cp:lastPrinted>
  <dcterms:created xsi:type="dcterms:W3CDTF">2019-01-28T11:00:33Z</dcterms:created>
  <dcterms:modified xsi:type="dcterms:W3CDTF">2020-11-18T16:27:06Z</dcterms:modified>
</cp:coreProperties>
</file>